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5341" windowWidth="7350" windowHeight="6375" activeTab="2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Sheet'!$A$1:$F$56</definedName>
    <definedName name="_xlnm.Print_Area" localSheetId="0">'Income Stmt'!$A$1:$H$40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<sst xmlns="http://schemas.openxmlformats.org/spreadsheetml/2006/main" count="161" uniqueCount="123">
  <si>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</si>
  <si>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</si>
  <si>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</si>
  <si>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</si>
  <si>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</si>
  <si>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</si>
  <si>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</si>
  <si>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</si>
  <si>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</si>
  <si>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</si>
  <si>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</si>
  <si>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</si>
  <si>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</si>
  <si>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</si>
  <si>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</si>
  <si>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</si>
  <si>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</si>
  <si>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</si>
  <si>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Net current assets or current liabilities</t>
  </si>
  <si>
    <t>Long term borrowings</t>
  </si>
  <si>
    <t>Deferred taxation</t>
  </si>
  <si>
    <t>Net tangible assets per share (RM)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</si>
  <si>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</si>
  <si>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</si>
  <si>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</si>
  <si>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</si>
  <si>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</si>
  <si>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Revenue</t>
  </si>
  <si>
    <t>EPS - Basic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</si>
  <si>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</si>
  <si>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</si>
  <si>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</si>
  <si>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</si>
  <si>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</si>
  <si>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</si>
  <si>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>explanatory notes attached to the quarterly financial statements)</t>
  </si>
  <si>
    <t>(The Condensed Consolidated Balance Sheet should be read in conjunction with the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</si>
  <si>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</si>
  <si>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</si>
  <si>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</si>
  <si>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</si>
  <si>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</si>
  <si>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</si>
  <si>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</si>
  <si>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</si>
  <si>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</si>
  <si>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</si>
  <si>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 xml:space="preserve">3 months ended </t>
  </si>
  <si>
    <t>Issue of share capital</t>
  </si>
  <si>
    <t>Dividend payable</t>
  </si>
  <si>
    <t>Cost of sales</t>
  </si>
  <si>
    <t>Gross profit</t>
  </si>
  <si>
    <t>Other operating income</t>
  </si>
  <si>
    <t>Profit from operations</t>
  </si>
  <si>
    <t>Finance cost</t>
  </si>
  <si>
    <t>Income tax expenses</t>
  </si>
  <si>
    <t>Minority interest</t>
  </si>
  <si>
    <t>Profit/(Loss) before tax</t>
  </si>
  <si>
    <t>Profit/(Loss) after tax</t>
  </si>
  <si>
    <t>ended</t>
  </si>
  <si>
    <t>(The Condensed Consolidated Cash Flow Statement should be read in conjunction</t>
  </si>
  <si>
    <t>CASH FLOWS FROM OPERATING ACTIVITIES</t>
  </si>
  <si>
    <t>Adjustments for :</t>
  </si>
  <si>
    <t>Depreciation</t>
  </si>
  <si>
    <t>*</t>
  </si>
  <si>
    <t>Interest expense</t>
  </si>
  <si>
    <t>Interest income</t>
  </si>
  <si>
    <t>Increase in receivables</t>
  </si>
  <si>
    <t>**</t>
  </si>
  <si>
    <t>Increase in payables</t>
  </si>
  <si>
    <t>Interest paid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</si>
  <si>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</si>
  <si>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</si>
  <si>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</si>
  <si>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</si>
  <si>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</si>
  <si>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Short term borrowings (excluding OD)</t>
  </si>
  <si>
    <t xml:space="preserve"> EQUIVALENTS</t>
  </si>
  <si>
    <t>CASH AND CASH EQUIVALENTS AT BEGINNING</t>
  </si>
  <si>
    <t>Cash and cash equivalents comprise :</t>
  </si>
  <si>
    <t>Cash and bank balances</t>
  </si>
  <si>
    <t>Net profit/(Loss) for the period</t>
  </si>
  <si>
    <t xml:space="preserve">Goodwill </t>
  </si>
  <si>
    <t>Net cash generated from financing activities</t>
  </si>
  <si>
    <t>Drawdown of hire purchase</t>
  </si>
  <si>
    <t>MAXBIZ CORPORATION BERHAD  (Co No : 587870-T)</t>
  </si>
  <si>
    <t>nil</t>
  </si>
  <si>
    <t>Other operating expenses</t>
  </si>
  <si>
    <t>Retained profit/Accumulated loss)</t>
  </si>
  <si>
    <t>Hire purchase</t>
  </si>
  <si>
    <t>(RM)</t>
  </si>
  <si>
    <t>Issuance of loan stock</t>
  </si>
  <si>
    <t xml:space="preserve"> with the Annual Financial Report for the year ended 31 December 2003)</t>
  </si>
  <si>
    <t xml:space="preserve"> audited financial statements for the year ended 31 December 2003 and the accompanying</t>
  </si>
  <si>
    <t>At 1 January 2003</t>
  </si>
  <si>
    <t>At 1 January 2004</t>
  </si>
  <si>
    <t>Net profit for the period</t>
  </si>
  <si>
    <t>Net loss for the period</t>
  </si>
  <si>
    <t xml:space="preserve">(The Condensed Consolidated Statement of Changes in Equity should be read in </t>
  </si>
  <si>
    <t xml:space="preserve">conjuction with the Annual Financial Statements for the year ended 31 December 2003 </t>
  </si>
  <si>
    <t>and the accompanying explanatory notes attached to the quarterly financial statements.)</t>
  </si>
  <si>
    <t>For the period ended 31 Dectember 2004 (UNAUDITED)</t>
  </si>
  <si>
    <t>31 Dec 2004</t>
  </si>
  <si>
    <t>31 Dec 2003</t>
  </si>
  <si>
    <t xml:space="preserve">12 months ended </t>
  </si>
  <si>
    <t>As at 31 December 2004 (UNAUDITED)</t>
  </si>
  <si>
    <t>For the period ended 31 December 2004</t>
  </si>
  <si>
    <t>At 31 December 2004</t>
  </si>
  <si>
    <t>At 31 December 2003</t>
  </si>
  <si>
    <t>12 months</t>
  </si>
  <si>
    <t>Condensed Consolidated Cash Flow Statement</t>
  </si>
  <si>
    <t>Profit/(loss) before taxation</t>
  </si>
  <si>
    <t>Operating profit/(loss) before working capital changes</t>
  </si>
  <si>
    <t>Cash generated from operations</t>
  </si>
  <si>
    <t>Net cash generated from operating activities</t>
  </si>
  <si>
    <t>Loss on disposal of subsidiary</t>
  </si>
  <si>
    <t>Increase in inventories</t>
  </si>
  <si>
    <t>Purchase of subsidiaries</t>
  </si>
  <si>
    <t>Proceeds from disposal of subsidiary</t>
  </si>
  <si>
    <t xml:space="preserve">Share issuance </t>
  </si>
  <si>
    <t xml:space="preserve">NET INCREASE IN CASH AND CASH </t>
  </si>
  <si>
    <t xml:space="preserve"> OF YEAR </t>
  </si>
  <si>
    <t xml:space="preserve">CASH AND CASH EQUIVALENTS AT END OF YEAR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</si>
</sst>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 horizontal="center"/>
      <protection/>
    </xf>
    <xf numFmtId="0" fontId="6" fillId="0" borderId="0">
      <alignment/>
      <protection/>
    </xf>
    <xf numFmtId="0" fontId="6" fillId="0" borderId="2" applyFill="0">
      <alignment horizontal="center"/>
      <protection locked="0"/>
    </xf>
    <xf numFmtId="0" fontId="5" fillId="0" borderId="0" applyFill="0">
      <alignment horizontal="center"/>
      <protection locked="0"/>
    </xf>
    <xf numFmtId="0" fontId="5" fillId="2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6" fillId="3" borderId="0">
      <alignment horizontal="right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7" fillId="0" borderId="0">
      <alignment/>
      <protection locked="0"/>
    </xf>
    <xf numFmtId="173" fontId="0" fillId="0" borderId="0">
      <alignment/>
      <protection locked="0"/>
    </xf>
    <xf numFmtId="0" fontId="8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9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0" fillId="0" borderId="0">
      <alignment/>
      <protection/>
    </xf>
    <xf numFmtId="9" fontId="0" fillId="0" borderId="0" applyFont="0" applyFill="0" applyBorder="0" applyAlignment="0" applyProtection="0"/>
    <xf numFmtId="176" fontId="11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6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67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41" fontId="1" fillId="0" borderId="0" xfId="0" applyNumberFormat="1" applyFont="1" applyAlignment="1">
      <alignment horizontal="center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167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8" fontId="0" fillId="0" borderId="0" xfId="26" applyNumberFormat="1" applyFont="1" applyFill="1" applyAlignment="1">
      <alignment horizontal="center" vertical="top" wrapText="1"/>
    </xf>
    <xf numFmtId="168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68" fontId="0" fillId="0" borderId="4" xfId="26" applyNumberFormat="1" applyFont="1" applyFill="1" applyBorder="1" applyAlignment="1">
      <alignment horizontal="center" vertical="top" wrapText="1"/>
    </xf>
    <xf numFmtId="168" fontId="0" fillId="0" borderId="4" xfId="26" applyNumberFormat="1" applyFont="1" applyBorder="1" applyAlignment="1">
      <alignment/>
    </xf>
    <xf numFmtId="168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8" fontId="0" fillId="0" borderId="7" xfId="26" applyNumberFormat="1" applyFont="1" applyFill="1" applyBorder="1" applyAlignment="1">
      <alignment horizontal="center" vertical="top" wrapText="1"/>
    </xf>
    <xf numFmtId="168" fontId="0" fillId="0" borderId="7" xfId="26" applyNumberFormat="1" applyFont="1" applyBorder="1" applyAlignment="1">
      <alignment/>
    </xf>
    <xf numFmtId="0" fontId="1" fillId="0" borderId="0" xfId="0" applyFont="1" applyAlignment="1">
      <alignment horizontal="right"/>
    </xf>
    <xf numFmtId="168" fontId="0" fillId="0" borderId="7" xfId="0" applyNumberFormat="1" applyFont="1" applyBorder="1" applyAlignment="1">
      <alignment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37" fontId="0" fillId="0" borderId="0" xfId="0" applyNumberFormat="1" applyFill="1" applyAlignment="1">
      <alignment horizontal="right"/>
    </xf>
    <xf numFmtId="37" fontId="0" fillId="0" borderId="4" xfId="0" applyNumberFormat="1" applyFill="1" applyBorder="1" applyAlignment="1">
      <alignment horizontal="right"/>
    </xf>
    <xf numFmtId="168" fontId="0" fillId="0" borderId="1" xfId="26" applyNumberFormat="1" applyBorder="1" applyAlignment="1" quotePrefix="1">
      <alignment horizontal="center"/>
    </xf>
    <xf numFmtId="168" fontId="0" fillId="0" borderId="1" xfId="26" applyNumberFormat="1" applyBorder="1" applyAlignment="1">
      <alignment/>
    </xf>
    <xf numFmtId="3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4">
      <selection activeCell="D35" sqref="D35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spans="1:7" ht="12.75">
      <c r="A1" s="101" t="s">
        <v>85</v>
      </c>
      <c r="B1" s="101"/>
      <c r="C1" s="101"/>
      <c r="D1" s="101"/>
      <c r="E1" s="101"/>
      <c r="F1" s="101"/>
      <c r="G1" s="101"/>
    </row>
    <row r="3" ht="12.75">
      <c r="A3" s="6" t="s">
        <v>26</v>
      </c>
    </row>
    <row r="4" ht="12.75">
      <c r="A4" s="6" t="s">
        <v>101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6" t="s">
        <v>47</v>
      </c>
      <c r="C7" s="38"/>
      <c r="D7" s="36"/>
      <c r="E7" s="9"/>
      <c r="F7" s="36" t="s">
        <v>104</v>
      </c>
      <c r="G7" s="37"/>
      <c r="H7" s="37"/>
    </row>
    <row r="8" spans="2:8" ht="12.75">
      <c r="B8" s="35" t="s">
        <v>102</v>
      </c>
      <c r="C8" s="12"/>
      <c r="D8" s="35" t="s">
        <v>103</v>
      </c>
      <c r="E8" s="11"/>
      <c r="F8" s="35" t="s">
        <v>102</v>
      </c>
      <c r="G8" s="12"/>
      <c r="H8" s="35" t="s">
        <v>103</v>
      </c>
    </row>
    <row r="9" spans="2:8" ht="12.75">
      <c r="B9" s="72" t="s">
        <v>90</v>
      </c>
      <c r="C9" s="10"/>
      <c r="D9" s="72" t="s">
        <v>90</v>
      </c>
      <c r="E9" s="9"/>
      <c r="F9" s="72" t="s">
        <v>90</v>
      </c>
      <c r="G9" s="9"/>
      <c r="H9" s="72" t="s">
        <v>90</v>
      </c>
    </row>
    <row r="10" spans="2:8" ht="12.75">
      <c r="B10" s="17"/>
      <c r="C10" s="18"/>
      <c r="D10" s="17"/>
      <c r="E10" s="17"/>
      <c r="F10" s="17"/>
      <c r="G10" s="17"/>
      <c r="H10" s="17"/>
    </row>
    <row r="11" spans="1:8" ht="12.75">
      <c r="A11" s="42" t="s">
        <v>27</v>
      </c>
      <c r="B11" s="16">
        <v>20830971</v>
      </c>
      <c r="C11" s="19"/>
      <c r="D11" s="95" t="s">
        <v>86</v>
      </c>
      <c r="E11" s="19"/>
      <c r="F11" s="95">
        <v>72892153</v>
      </c>
      <c r="G11" s="19"/>
      <c r="H11" s="95" t="s">
        <v>86</v>
      </c>
    </row>
    <row r="12" spans="1:8" ht="12.75">
      <c r="A12" s="42"/>
      <c r="B12" s="16"/>
      <c r="C12" s="19"/>
      <c r="D12" s="16"/>
      <c r="E12" s="19"/>
      <c r="F12" s="16"/>
      <c r="G12" s="19"/>
      <c r="H12" s="16"/>
    </row>
    <row r="13" spans="1:8" ht="12.75">
      <c r="A13" s="42" t="s">
        <v>50</v>
      </c>
      <c r="B13" s="20">
        <v>-13410087</v>
      </c>
      <c r="C13" s="19"/>
      <c r="D13" s="96" t="s">
        <v>86</v>
      </c>
      <c r="E13" s="19"/>
      <c r="F13" s="96">
        <v>-52026102</v>
      </c>
      <c r="G13" s="19"/>
      <c r="H13" s="96" t="s">
        <v>86</v>
      </c>
    </row>
    <row r="14" spans="1:8" ht="12.75">
      <c r="A14" s="42"/>
      <c r="B14" s="16"/>
      <c r="C14" s="19"/>
      <c r="D14" s="16"/>
      <c r="E14" s="19"/>
      <c r="F14" s="16"/>
      <c r="G14" s="19"/>
      <c r="H14" s="16"/>
    </row>
    <row r="15" spans="1:8" ht="12.75">
      <c r="A15" t="s">
        <v>51</v>
      </c>
      <c r="B15" s="16">
        <v>7420884</v>
      </c>
      <c r="C15" s="19"/>
      <c r="D15" s="16">
        <v>0</v>
      </c>
      <c r="E15" s="19"/>
      <c r="F15" s="16">
        <v>20866051</v>
      </c>
      <c r="G15" s="19"/>
      <c r="H15" s="16">
        <v>0</v>
      </c>
    </row>
    <row r="16" spans="2:8" ht="12.75">
      <c r="B16" s="16"/>
      <c r="C16" s="19"/>
      <c r="D16" s="16"/>
      <c r="E16" s="19"/>
      <c r="F16" s="16"/>
      <c r="G16" s="19"/>
      <c r="H16" s="16"/>
    </row>
    <row r="17" spans="1:8" ht="12.75">
      <c r="A17" t="s">
        <v>52</v>
      </c>
      <c r="B17" s="16">
        <v>177083</v>
      </c>
      <c r="C17" s="19"/>
      <c r="D17" s="16">
        <v>0</v>
      </c>
      <c r="E17" s="19"/>
      <c r="F17" s="16">
        <v>426203</v>
      </c>
      <c r="G17" s="19"/>
      <c r="H17" s="16">
        <v>0</v>
      </c>
    </row>
    <row r="18" spans="1:8" ht="12.75">
      <c r="A18" t="s">
        <v>87</v>
      </c>
      <c r="B18" s="20">
        <v>-1202229.95</v>
      </c>
      <c r="C18" s="19"/>
      <c r="D18" s="20">
        <v>-2275</v>
      </c>
      <c r="E18" s="19"/>
      <c r="F18" s="20">
        <v>-5512358</v>
      </c>
      <c r="G18" s="19"/>
      <c r="H18" s="20">
        <v>-2275</v>
      </c>
    </row>
    <row r="19" spans="2:8" ht="12.75">
      <c r="B19" s="19"/>
      <c r="C19" s="19"/>
      <c r="D19" s="19"/>
      <c r="E19" s="19"/>
      <c r="F19" s="19"/>
      <c r="G19" s="19"/>
      <c r="H19" s="19"/>
    </row>
    <row r="20" spans="1:8" ht="12.75">
      <c r="A20" t="s">
        <v>53</v>
      </c>
      <c r="B20" s="16">
        <v>6395737.05</v>
      </c>
      <c r="C20" s="19"/>
      <c r="D20" s="16">
        <v>-2275</v>
      </c>
      <c r="E20" s="19"/>
      <c r="F20" s="16">
        <v>15779896</v>
      </c>
      <c r="G20" s="19"/>
      <c r="H20" s="16">
        <v>-2275</v>
      </c>
    </row>
    <row r="21" spans="2:8" ht="12.75">
      <c r="B21" s="16"/>
      <c r="C21" s="19"/>
      <c r="D21" s="16"/>
      <c r="E21" s="19"/>
      <c r="F21" s="16"/>
      <c r="G21" s="19"/>
      <c r="H21" s="16"/>
    </row>
    <row r="22" spans="1:9" ht="12.75">
      <c r="A22" t="s">
        <v>54</v>
      </c>
      <c r="B22" s="16">
        <v>-83303</v>
      </c>
      <c r="C22" s="19"/>
      <c r="D22" s="16">
        <v>0</v>
      </c>
      <c r="E22" s="19"/>
      <c r="F22" s="16">
        <v>-284752</v>
      </c>
      <c r="G22" s="19"/>
      <c r="H22" s="16">
        <v>0</v>
      </c>
      <c r="I22" s="14"/>
    </row>
    <row r="23" spans="2:8" ht="12.75">
      <c r="B23" s="19"/>
      <c r="C23" s="19"/>
      <c r="D23" s="19"/>
      <c r="E23" s="19"/>
      <c r="F23" s="16"/>
      <c r="G23" s="19"/>
      <c r="H23" s="16"/>
    </row>
    <row r="24" spans="1:8" ht="12.75">
      <c r="A24" s="5" t="s">
        <v>57</v>
      </c>
      <c r="B24" s="55">
        <v>6312434.05</v>
      </c>
      <c r="C24" s="55"/>
      <c r="D24" s="55">
        <v>-2275</v>
      </c>
      <c r="E24" s="55"/>
      <c r="F24" s="55">
        <v>15495144</v>
      </c>
      <c r="G24" s="55"/>
      <c r="H24" s="55">
        <v>-2275</v>
      </c>
    </row>
    <row r="25" spans="1:8" ht="12.75">
      <c r="A25" s="5"/>
      <c r="B25" s="16"/>
      <c r="C25" s="19"/>
      <c r="D25" s="16"/>
      <c r="E25" s="19"/>
      <c r="F25" s="16"/>
      <c r="G25" s="19"/>
      <c r="H25" s="16"/>
    </row>
    <row r="26" spans="1:8" ht="12.75">
      <c r="A26" s="42" t="s">
        <v>55</v>
      </c>
      <c r="B26" s="20">
        <v>-1534000</v>
      </c>
      <c r="C26" s="19"/>
      <c r="D26" s="20">
        <v>0</v>
      </c>
      <c r="E26" s="19"/>
      <c r="F26" s="20">
        <v>-2800000</v>
      </c>
      <c r="G26" s="19"/>
      <c r="H26" s="20">
        <v>0</v>
      </c>
    </row>
    <row r="27" spans="1:8" ht="12.75">
      <c r="A27" s="5"/>
      <c r="B27" s="16"/>
      <c r="C27" s="19"/>
      <c r="D27" s="16"/>
      <c r="E27" s="19"/>
      <c r="F27" s="16"/>
      <c r="G27" s="19"/>
      <c r="H27" s="16"/>
    </row>
    <row r="28" spans="1:8" ht="12.75">
      <c r="A28" s="5" t="s">
        <v>58</v>
      </c>
      <c r="B28" s="55">
        <v>4778434.05</v>
      </c>
      <c r="C28" s="55"/>
      <c r="D28" s="55">
        <v>-2275</v>
      </c>
      <c r="E28" s="55"/>
      <c r="F28" s="55">
        <v>12695144</v>
      </c>
      <c r="G28" s="55"/>
      <c r="H28" s="55">
        <v>-2275</v>
      </c>
    </row>
    <row r="29" spans="1:8" ht="12.75">
      <c r="A29" s="5"/>
      <c r="B29" s="16"/>
      <c r="C29" s="19"/>
      <c r="D29" s="16"/>
      <c r="E29" s="19"/>
      <c r="F29" s="16"/>
      <c r="G29" s="19"/>
      <c r="H29" s="16"/>
    </row>
    <row r="30" spans="1:8" ht="12.75">
      <c r="A30" s="42" t="s">
        <v>56</v>
      </c>
      <c r="B30" s="20">
        <v>0</v>
      </c>
      <c r="C30" s="19"/>
      <c r="D30" s="20">
        <v>0</v>
      </c>
      <c r="E30" s="19"/>
      <c r="F30" s="20">
        <v>0</v>
      </c>
      <c r="G30" s="19"/>
      <c r="H30" s="20">
        <v>0</v>
      </c>
    </row>
    <row r="31" spans="1:8" ht="12.75">
      <c r="A31" s="5"/>
      <c r="B31" s="16"/>
      <c r="C31" s="19"/>
      <c r="D31" s="16"/>
      <c r="E31" s="19"/>
      <c r="F31" s="16"/>
      <c r="G31" s="19"/>
      <c r="H31" s="16"/>
    </row>
    <row r="32" spans="1:8" ht="12.75">
      <c r="A32" s="5" t="s">
        <v>81</v>
      </c>
      <c r="B32" s="55">
        <v>4778434.05</v>
      </c>
      <c r="C32" s="55"/>
      <c r="D32" s="55">
        <v>-2275</v>
      </c>
      <c r="E32" s="55"/>
      <c r="F32" s="55">
        <v>12695144</v>
      </c>
      <c r="G32" s="55"/>
      <c r="H32" s="55">
        <v>-2275</v>
      </c>
    </row>
    <row r="33" spans="2:8" ht="12.75">
      <c r="B33" s="16"/>
      <c r="C33" s="19"/>
      <c r="D33" s="16"/>
      <c r="E33" s="19"/>
      <c r="F33" s="16"/>
      <c r="G33" s="19"/>
      <c r="H33" s="16"/>
    </row>
    <row r="34" spans="1:8" ht="13.5" thickBot="1">
      <c r="A34" t="s">
        <v>28</v>
      </c>
      <c r="B34" s="21">
        <v>3.36</v>
      </c>
      <c r="C34" s="22"/>
      <c r="D34" s="21">
        <v>-113750</v>
      </c>
      <c r="E34" s="22"/>
      <c r="F34" s="21">
        <v>8.93</v>
      </c>
      <c r="G34" s="22"/>
      <c r="H34" s="21">
        <v>-113750</v>
      </c>
    </row>
    <row r="35" spans="2:8" ht="13.5" thickTop="1">
      <c r="B35" s="99"/>
      <c r="C35" s="22"/>
      <c r="D35" s="99"/>
      <c r="E35" s="22"/>
      <c r="F35" s="99"/>
      <c r="G35" s="22"/>
      <c r="H35" s="99"/>
    </row>
    <row r="36" spans="2:8" ht="12.75">
      <c r="B36" s="19"/>
      <c r="C36" s="19"/>
      <c r="D36" s="19"/>
      <c r="E36" s="19"/>
      <c r="F36" s="100"/>
      <c r="G36" s="19"/>
      <c r="H36" s="19"/>
    </row>
    <row r="37" spans="3:7" ht="12.75">
      <c r="C37" s="13"/>
      <c r="E37" s="13"/>
      <c r="G37" s="13"/>
    </row>
    <row r="38" spans="1:7" ht="12.75">
      <c r="A38" s="15" t="s">
        <v>29</v>
      </c>
      <c r="C38" s="13"/>
      <c r="E38" s="13"/>
      <c r="G38" s="13"/>
    </row>
    <row r="39" spans="1:7" ht="12.75">
      <c r="A39" s="5" t="s">
        <v>93</v>
      </c>
      <c r="E39" s="13"/>
      <c r="G39" s="13"/>
    </row>
    <row r="40" spans="1:7" ht="12.75">
      <c r="A40" s="5" t="s">
        <v>35</v>
      </c>
      <c r="E40" s="13"/>
      <c r="G40" s="13"/>
    </row>
    <row r="41" spans="5:7" ht="12.75">
      <c r="E41" s="13"/>
      <c r="G41" s="1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pane xSplit="3" ySplit="12" topLeftCell="D4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51" sqref="F51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8" max="8" width="14.00390625" style="43" bestFit="1" customWidth="1"/>
  </cols>
  <sheetData>
    <row r="1" spans="1:7" ht="12.75">
      <c r="A1" s="101" t="s">
        <v>85</v>
      </c>
      <c r="B1" s="101"/>
      <c r="C1" s="101"/>
      <c r="D1" s="101"/>
      <c r="E1" s="101"/>
      <c r="F1" s="101"/>
      <c r="G1" s="101"/>
    </row>
    <row r="2" ht="12.75">
      <c r="A2" s="1"/>
    </row>
    <row r="3" ht="12.75">
      <c r="A3" s="6" t="s">
        <v>34</v>
      </c>
    </row>
    <row r="4" ht="12.75">
      <c r="A4" s="6" t="s">
        <v>105</v>
      </c>
    </row>
    <row r="5" spans="4:6" ht="12.75">
      <c r="D5" s="39"/>
      <c r="E5" s="40"/>
      <c r="F5" s="39"/>
    </row>
    <row r="6" spans="4:6" ht="12.75">
      <c r="D6" s="4" t="s">
        <v>37</v>
      </c>
      <c r="E6" s="33"/>
      <c r="F6" s="41" t="s">
        <v>42</v>
      </c>
    </row>
    <row r="7" spans="4:6" ht="12.75">
      <c r="D7" s="4" t="s">
        <v>38</v>
      </c>
      <c r="E7" s="33"/>
      <c r="F7" s="41" t="s">
        <v>43</v>
      </c>
    </row>
    <row r="8" spans="4:6" ht="12.75">
      <c r="D8" s="4" t="s">
        <v>39</v>
      </c>
      <c r="E8" s="33"/>
      <c r="F8" s="41" t="s">
        <v>44</v>
      </c>
    </row>
    <row r="9" spans="4:6" ht="12.75">
      <c r="D9" s="4" t="s">
        <v>40</v>
      </c>
      <c r="E9" s="33"/>
      <c r="F9" s="41" t="s">
        <v>45</v>
      </c>
    </row>
    <row r="10" spans="4:6" ht="12.75">
      <c r="D10" s="4" t="s">
        <v>41</v>
      </c>
      <c r="E10" s="33"/>
      <c r="F10" s="41" t="s">
        <v>46</v>
      </c>
    </row>
    <row r="11" spans="4:6" ht="12.75">
      <c r="D11" s="41">
        <v>38352</v>
      </c>
      <c r="E11" s="33"/>
      <c r="F11" s="41">
        <v>37986</v>
      </c>
    </row>
    <row r="12" spans="4:6" ht="12.75">
      <c r="D12" s="72" t="s">
        <v>90</v>
      </c>
      <c r="E12" s="33"/>
      <c r="F12" s="72" t="s">
        <v>90</v>
      </c>
    </row>
    <row r="13" spans="1:6" ht="12.75">
      <c r="A13" t="s">
        <v>7</v>
      </c>
      <c r="D13" s="60">
        <v>100524910</v>
      </c>
      <c r="F13" s="2">
        <v>0</v>
      </c>
    </row>
    <row r="14" spans="1:6" ht="12.75" hidden="1">
      <c r="A14" t="s">
        <v>8</v>
      </c>
      <c r="D14" s="54">
        <v>0</v>
      </c>
      <c r="F14" s="2">
        <v>0</v>
      </c>
    </row>
    <row r="15" spans="1:6" ht="12.75" hidden="1">
      <c r="A15" t="s">
        <v>9</v>
      </c>
      <c r="D15" s="54">
        <v>0</v>
      </c>
      <c r="F15" s="2">
        <v>0</v>
      </c>
    </row>
    <row r="16" spans="1:6" ht="12.75" hidden="1">
      <c r="A16" t="s">
        <v>12</v>
      </c>
      <c r="D16" s="54">
        <v>0</v>
      </c>
      <c r="F16" s="2">
        <v>0</v>
      </c>
    </row>
    <row r="17" spans="1:6" ht="12.75">
      <c r="A17" t="s">
        <v>82</v>
      </c>
      <c r="D17" s="93">
        <v>69984732</v>
      </c>
      <c r="F17" s="2">
        <v>0</v>
      </c>
    </row>
    <row r="18" spans="1:6" ht="12.75" hidden="1">
      <c r="A18" t="s">
        <v>11</v>
      </c>
      <c r="D18" s="54">
        <v>0</v>
      </c>
      <c r="F18" s="4">
        <v>0</v>
      </c>
    </row>
    <row r="19" spans="1:6" ht="12.75" hidden="1">
      <c r="A19" t="s">
        <v>10</v>
      </c>
      <c r="D19" s="54">
        <v>0</v>
      </c>
      <c r="F19" s="2">
        <v>0</v>
      </c>
    </row>
    <row r="20" spans="4:6" ht="12.75">
      <c r="D20" s="62">
        <v>170509642</v>
      </c>
      <c r="F20" s="25">
        <v>0</v>
      </c>
    </row>
    <row r="21" spans="1:4" ht="12.75">
      <c r="A21" t="s">
        <v>0</v>
      </c>
      <c r="D21" s="54"/>
    </row>
    <row r="22" spans="1:8" s="17" customFormat="1" ht="12.75">
      <c r="A22" s="23" t="s">
        <v>6</v>
      </c>
      <c r="B22" s="24" t="s">
        <v>13</v>
      </c>
      <c r="D22" s="58">
        <v>11832013</v>
      </c>
      <c r="E22" s="27"/>
      <c r="F22" s="26">
        <v>0</v>
      </c>
      <c r="H22" s="44"/>
    </row>
    <row r="23" spans="1:8" s="17" customFormat="1" ht="12.75">
      <c r="A23" s="23" t="s">
        <v>6</v>
      </c>
      <c r="B23" s="24" t="s">
        <v>14</v>
      </c>
      <c r="D23" s="58">
        <v>9898928</v>
      </c>
      <c r="E23" s="27"/>
      <c r="F23" s="26">
        <v>0</v>
      </c>
      <c r="H23" s="44"/>
    </row>
    <row r="24" spans="1:8" s="17" customFormat="1" ht="12.75" hidden="1">
      <c r="A24" s="23" t="s">
        <v>6</v>
      </c>
      <c r="B24" s="24" t="s">
        <v>15</v>
      </c>
      <c r="D24" s="56"/>
      <c r="E24" s="27"/>
      <c r="F24" s="34">
        <v>0</v>
      </c>
      <c r="H24" s="44"/>
    </row>
    <row r="25" spans="1:8" s="17" customFormat="1" ht="12.75">
      <c r="A25" s="23" t="s">
        <v>6</v>
      </c>
      <c r="B25" s="24" t="s">
        <v>1</v>
      </c>
      <c r="D25" s="58">
        <v>1487327</v>
      </c>
      <c r="E25" s="27"/>
      <c r="F25" s="26">
        <v>2</v>
      </c>
      <c r="H25" s="44"/>
    </row>
    <row r="26" spans="1:8" s="17" customFormat="1" ht="12.75">
      <c r="A26" s="23" t="s">
        <v>6</v>
      </c>
      <c r="B26" s="24" t="s">
        <v>22</v>
      </c>
      <c r="D26" s="58">
        <v>19190466</v>
      </c>
      <c r="E26" s="27"/>
      <c r="F26" s="26">
        <v>0</v>
      </c>
      <c r="H26" s="44"/>
    </row>
    <row r="27" spans="4:8" s="17" customFormat="1" ht="12.75">
      <c r="D27" s="61">
        <v>42408734</v>
      </c>
      <c r="E27" s="27"/>
      <c r="F27" s="28">
        <v>2</v>
      </c>
      <c r="H27" s="44"/>
    </row>
    <row r="28" spans="4:8" s="17" customFormat="1" ht="12.75">
      <c r="D28" s="56"/>
      <c r="E28" s="27"/>
      <c r="F28" s="26"/>
      <c r="H28" s="44"/>
    </row>
    <row r="29" spans="1:8" s="17" customFormat="1" ht="12.75">
      <c r="A29" s="17" t="s">
        <v>2</v>
      </c>
      <c r="D29" s="56"/>
      <c r="E29" s="27"/>
      <c r="F29" s="26"/>
      <c r="H29" s="44"/>
    </row>
    <row r="30" spans="1:8" s="17" customFormat="1" ht="12.75">
      <c r="A30" s="23" t="s">
        <v>6</v>
      </c>
      <c r="B30" s="24" t="s">
        <v>25</v>
      </c>
      <c r="D30" s="58">
        <v>6598682</v>
      </c>
      <c r="E30" s="27"/>
      <c r="F30" s="26">
        <v>0</v>
      </c>
      <c r="H30" s="44"/>
    </row>
    <row r="31" spans="1:8" s="17" customFormat="1" ht="12.75">
      <c r="A31" s="23" t="s">
        <v>6</v>
      </c>
      <c r="B31" s="24" t="s">
        <v>24</v>
      </c>
      <c r="D31" s="58">
        <v>2490429</v>
      </c>
      <c r="E31" s="27"/>
      <c r="F31" s="26">
        <v>5375</v>
      </c>
      <c r="H31" s="44"/>
    </row>
    <row r="32" spans="1:8" s="17" customFormat="1" ht="12.75">
      <c r="A32" s="23" t="s">
        <v>6</v>
      </c>
      <c r="B32" s="24" t="s">
        <v>16</v>
      </c>
      <c r="D32" s="58">
        <v>6044965</v>
      </c>
      <c r="E32" s="27"/>
      <c r="F32" s="26">
        <v>0</v>
      </c>
      <c r="H32" s="44"/>
    </row>
    <row r="33" spans="1:8" s="17" customFormat="1" ht="12.75">
      <c r="A33" s="23" t="s">
        <v>6</v>
      </c>
      <c r="B33" s="24" t="s">
        <v>17</v>
      </c>
      <c r="D33" s="59">
        <v>10717327</v>
      </c>
      <c r="E33" s="27"/>
      <c r="F33" s="26">
        <v>0</v>
      </c>
      <c r="H33" s="44"/>
    </row>
    <row r="34" spans="1:8" s="17" customFormat="1" ht="12.75" hidden="1">
      <c r="A34" s="23" t="s">
        <v>6</v>
      </c>
      <c r="B34" s="24" t="s">
        <v>49</v>
      </c>
      <c r="D34" s="56"/>
      <c r="E34" s="27"/>
      <c r="F34" s="26">
        <v>0</v>
      </c>
      <c r="H34" s="44"/>
    </row>
    <row r="35" spans="2:8" s="17" customFormat="1" ht="12.75">
      <c r="B35" s="24"/>
      <c r="D35" s="61">
        <v>25851403</v>
      </c>
      <c r="E35" s="27"/>
      <c r="F35" s="28">
        <v>5375</v>
      </c>
      <c r="H35" s="44"/>
    </row>
    <row r="36" spans="1:8" s="17" customFormat="1" ht="12.75">
      <c r="A36" s="17" t="s">
        <v>18</v>
      </c>
      <c r="D36" s="58">
        <v>16557331</v>
      </c>
      <c r="E36" s="27"/>
      <c r="F36" s="26">
        <v>-5373</v>
      </c>
      <c r="H36" s="44"/>
    </row>
    <row r="37" spans="4:8" s="17" customFormat="1" ht="13.5" thickBot="1">
      <c r="D37" s="63">
        <v>187066973</v>
      </c>
      <c r="E37" s="27"/>
      <c r="F37" s="29">
        <v>-5373</v>
      </c>
      <c r="H37" s="44"/>
    </row>
    <row r="38" spans="4:8" s="17" customFormat="1" ht="13.5" thickTop="1">
      <c r="D38" s="56"/>
      <c r="E38" s="27"/>
      <c r="F38" s="26"/>
      <c r="H38" s="44"/>
    </row>
    <row r="39" spans="4:8" s="17" customFormat="1" ht="12.75">
      <c r="D39" s="56"/>
      <c r="E39" s="27"/>
      <c r="F39" s="26"/>
      <c r="H39" s="44"/>
    </row>
    <row r="40" spans="1:8" s="17" customFormat="1" ht="12.75">
      <c r="A40" s="17" t="s">
        <v>3</v>
      </c>
      <c r="D40" s="56"/>
      <c r="E40" s="27"/>
      <c r="F40" s="26"/>
      <c r="H40" s="44"/>
    </row>
    <row r="41" spans="1:8" s="17" customFormat="1" ht="12.75">
      <c r="A41" s="17" t="s">
        <v>4</v>
      </c>
      <c r="D41" s="58">
        <v>142230902</v>
      </c>
      <c r="E41" s="27"/>
      <c r="F41" s="26">
        <v>2</v>
      </c>
      <c r="H41" s="44"/>
    </row>
    <row r="42" spans="1:8" s="17" customFormat="1" ht="12.75">
      <c r="A42" s="17" t="s">
        <v>5</v>
      </c>
      <c r="D42" s="56"/>
      <c r="E42" s="27"/>
      <c r="F42" s="26"/>
      <c r="H42" s="44"/>
    </row>
    <row r="43" spans="1:8" s="17" customFormat="1" ht="12.75">
      <c r="A43" s="23" t="s">
        <v>6</v>
      </c>
      <c r="B43" s="24" t="s">
        <v>88</v>
      </c>
      <c r="D43" s="58">
        <v>12689769</v>
      </c>
      <c r="E43" s="27"/>
      <c r="F43" s="26">
        <v>-5375</v>
      </c>
      <c r="H43" s="44"/>
    </row>
    <row r="44" spans="1:8" s="17" customFormat="1" ht="12.75" hidden="1">
      <c r="A44" s="23" t="s">
        <v>6</v>
      </c>
      <c r="B44" s="24" t="s">
        <v>23</v>
      </c>
      <c r="D44" s="56">
        <v>0</v>
      </c>
      <c r="E44" s="27"/>
      <c r="F44" s="26">
        <v>0</v>
      </c>
      <c r="H44" s="44"/>
    </row>
    <row r="45" spans="2:8" s="17" customFormat="1" ht="12.75">
      <c r="B45" s="24"/>
      <c r="D45" s="61">
        <v>154920671</v>
      </c>
      <c r="E45" s="27"/>
      <c r="F45" s="28">
        <v>-5373</v>
      </c>
      <c r="H45" s="44"/>
    </row>
    <row r="46" spans="4:8" s="17" customFormat="1" ht="12.75">
      <c r="D46" s="56"/>
      <c r="E46" s="27"/>
      <c r="F46" s="26"/>
      <c r="H46" s="44"/>
    </row>
    <row r="47" spans="1:8" s="17" customFormat="1" ht="12.75">
      <c r="A47" s="17" t="s">
        <v>89</v>
      </c>
      <c r="D47" s="58">
        <v>40021</v>
      </c>
      <c r="E47" s="27"/>
      <c r="F47" s="26">
        <v>0</v>
      </c>
      <c r="H47" s="44"/>
    </row>
    <row r="48" spans="1:8" s="17" customFormat="1" ht="12.75">
      <c r="A48" s="17" t="s">
        <v>19</v>
      </c>
      <c r="D48" s="58">
        <v>25615598</v>
      </c>
      <c r="E48" s="27"/>
      <c r="F48" s="26">
        <v>0</v>
      </c>
      <c r="H48" s="44"/>
    </row>
    <row r="49" spans="1:6" ht="12.75">
      <c r="A49" t="s">
        <v>20</v>
      </c>
      <c r="D49" s="60">
        <v>6490683</v>
      </c>
      <c r="F49" s="2">
        <v>0</v>
      </c>
    </row>
    <row r="50" spans="4:6" ht="13.5" thickBot="1">
      <c r="D50" s="64">
        <v>187066973</v>
      </c>
      <c r="F50" s="30">
        <v>-5373</v>
      </c>
    </row>
    <row r="51" spans="4:6" ht="13.5" thickTop="1">
      <c r="D51" s="57"/>
      <c r="F51" s="3"/>
    </row>
    <row r="52" spans="1:6" ht="12.75">
      <c r="A52" t="s">
        <v>21</v>
      </c>
      <c r="D52" s="65">
        <v>0.5971693760333461</v>
      </c>
      <c r="F52" s="31">
        <v>-2686.5</v>
      </c>
    </row>
    <row r="54" spans="1:6" ht="12.75">
      <c r="A54" s="15" t="s">
        <v>36</v>
      </c>
      <c r="C54" s="13"/>
      <c r="D54" s="9"/>
      <c r="F54" s="32"/>
    </row>
    <row r="55" spans="1:5" ht="12.75">
      <c r="A55" s="5" t="s">
        <v>93</v>
      </c>
      <c r="D55" s="9"/>
      <c r="E55" s="2"/>
    </row>
    <row r="56" ht="12.75">
      <c r="A56" s="5" t="s">
        <v>35</v>
      </c>
    </row>
  </sheetData>
  <mergeCells count="1">
    <mergeCell ref="A1:G1"/>
  </mergeCells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5" sqref="D5"/>
    </sheetView>
  </sheetViews>
  <sheetFormatPr defaultColWidth="9.140625" defaultRowHeight="12.75"/>
  <cols>
    <col min="1" max="1" width="3.421875" style="42" customWidth="1"/>
    <col min="2" max="2" width="52.421875" style="42" customWidth="1"/>
    <col min="3" max="3" width="13.7109375" style="69" customWidth="1"/>
    <col min="4" max="4" width="5.7109375" style="42" customWidth="1"/>
    <col min="5" max="5" width="12.140625" style="42" customWidth="1"/>
    <col min="6" max="6" width="0" style="42" hidden="1" customWidth="1"/>
    <col min="7" max="16384" width="9.140625" style="42" customWidth="1"/>
  </cols>
  <sheetData>
    <row r="1" spans="1:7" ht="12.75">
      <c r="A1" s="1" t="s">
        <v>85</v>
      </c>
      <c r="B1" s="1"/>
      <c r="C1" s="1"/>
      <c r="D1" s="1"/>
      <c r="E1" s="1"/>
      <c r="F1" s="1"/>
      <c r="G1" s="1"/>
    </row>
    <row r="3" spans="1:2" ht="12.75">
      <c r="A3" s="6" t="s">
        <v>110</v>
      </c>
      <c r="B3" s="6"/>
    </row>
    <row r="4" spans="1:2" ht="12.75">
      <c r="A4" s="6" t="s">
        <v>105</v>
      </c>
      <c r="B4" s="6"/>
    </row>
    <row r="5" spans="1:2" ht="12.75">
      <c r="A5" s="6"/>
      <c r="B5" s="6"/>
    </row>
    <row r="6" spans="3:5" ht="12.75">
      <c r="C6" s="71"/>
      <c r="E6" s="66"/>
    </row>
    <row r="7" spans="3:5" ht="12.75">
      <c r="C7" s="72" t="s">
        <v>109</v>
      </c>
      <c r="E7" s="73" t="s">
        <v>109</v>
      </c>
    </row>
    <row r="8" spans="3:5" ht="12.75">
      <c r="C8" s="74" t="s">
        <v>59</v>
      </c>
      <c r="E8" s="73" t="s">
        <v>59</v>
      </c>
    </row>
    <row r="9" spans="3:5" ht="12.75">
      <c r="C9" s="94" t="s">
        <v>102</v>
      </c>
      <c r="D9" s="73"/>
      <c r="E9" s="94" t="s">
        <v>103</v>
      </c>
    </row>
    <row r="10" spans="3:5" ht="12.75">
      <c r="C10" s="72" t="s">
        <v>90</v>
      </c>
      <c r="E10" s="72" t="s">
        <v>90</v>
      </c>
    </row>
    <row r="11" spans="2:3" ht="12.75">
      <c r="B11" s="75" t="s">
        <v>61</v>
      </c>
      <c r="C11" s="76"/>
    </row>
    <row r="12" spans="2:3" ht="12.75">
      <c r="B12" s="77"/>
      <c r="C12" s="76"/>
    </row>
    <row r="13" spans="2:5" ht="12.75">
      <c r="B13" s="77" t="s">
        <v>111</v>
      </c>
      <c r="C13" s="78">
        <v>15495144</v>
      </c>
      <c r="E13" s="79">
        <v>-2275</v>
      </c>
    </row>
    <row r="14" spans="2:5" ht="12.75">
      <c r="B14" s="77"/>
      <c r="C14" s="78"/>
      <c r="E14" s="79"/>
    </row>
    <row r="15" spans="2:5" ht="12.75">
      <c r="B15" s="77" t="s">
        <v>62</v>
      </c>
      <c r="C15" s="78"/>
      <c r="E15" s="79"/>
    </row>
    <row r="16" spans="2:5" ht="12.75">
      <c r="B16" s="77" t="s">
        <v>63</v>
      </c>
      <c r="C16" s="78">
        <f>3165416+3876334+110346</f>
        <v>7152096</v>
      </c>
      <c r="D16" s="79"/>
      <c r="E16" s="79">
        <v>0</v>
      </c>
    </row>
    <row r="17" spans="2:5" ht="12.75">
      <c r="B17" s="77" t="s">
        <v>115</v>
      </c>
      <c r="C17" s="78">
        <v>1999898</v>
      </c>
      <c r="E17" s="79">
        <v>0</v>
      </c>
    </row>
    <row r="18" spans="2:5" ht="12.75">
      <c r="B18" s="77" t="s">
        <v>65</v>
      </c>
      <c r="C18" s="78">
        <f>144726+59756+125482</f>
        <v>329964</v>
      </c>
      <c r="D18" s="79"/>
      <c r="E18" s="79">
        <v>0</v>
      </c>
    </row>
    <row r="19" spans="2:5" ht="12.75">
      <c r="B19" s="81" t="s">
        <v>66</v>
      </c>
      <c r="C19" s="82">
        <f>-6396-5114</f>
        <v>-11510</v>
      </c>
      <c r="D19" s="79"/>
      <c r="E19" s="83">
        <v>0</v>
      </c>
    </row>
    <row r="20" spans="2:5" ht="12.75">
      <c r="B20" s="81" t="s">
        <v>112</v>
      </c>
      <c r="C20" s="79">
        <f>SUM(C13:C19)</f>
        <v>24965592</v>
      </c>
      <c r="E20" s="79">
        <f>SUM(E13:E19)</f>
        <v>-2275</v>
      </c>
    </row>
    <row r="21" spans="1:6" ht="12.75">
      <c r="A21" s="80"/>
      <c r="B21" s="81" t="s">
        <v>67</v>
      </c>
      <c r="C21" s="78">
        <f>-9898928-19190465-2</f>
        <v>-29089395</v>
      </c>
      <c r="E21" s="79">
        <v>0</v>
      </c>
      <c r="F21" s="42" t="s">
        <v>68</v>
      </c>
    </row>
    <row r="22" spans="2:5" ht="12.75">
      <c r="B22" s="81" t="s">
        <v>116</v>
      </c>
      <c r="C22" s="78">
        <v>-11832013</v>
      </c>
      <c r="E22" s="79">
        <v>0</v>
      </c>
    </row>
    <row r="23" spans="2:5" ht="12.75">
      <c r="B23" s="81" t="s">
        <v>69</v>
      </c>
      <c r="C23" s="82">
        <f>25851403-6044965+6490683-5373-2800000</f>
        <v>23491748</v>
      </c>
      <c r="E23" s="83">
        <v>2275</v>
      </c>
    </row>
    <row r="24" spans="1:5" ht="12.75">
      <c r="A24" s="70"/>
      <c r="B24" s="81" t="s">
        <v>113</v>
      </c>
      <c r="C24" s="78">
        <f>SUM(C20:C23)</f>
        <v>7535932</v>
      </c>
      <c r="E24" s="79">
        <f>SUM(E20:E23)</f>
        <v>0</v>
      </c>
    </row>
    <row r="25" spans="1:5" ht="12.75">
      <c r="A25" s="70"/>
      <c r="B25" s="81" t="s">
        <v>70</v>
      </c>
      <c r="C25" s="78">
        <f>-C18</f>
        <v>-329964</v>
      </c>
      <c r="E25" s="79">
        <v>0</v>
      </c>
    </row>
    <row r="26" spans="1:5" ht="12.75">
      <c r="A26" s="70"/>
      <c r="B26" s="81" t="s">
        <v>114</v>
      </c>
      <c r="C26" s="86">
        <f>SUM(C24:C25)</f>
        <v>7205968</v>
      </c>
      <c r="E26" s="87">
        <f>SUM(E24:E25)</f>
        <v>0</v>
      </c>
    </row>
    <row r="27" spans="1:5" ht="12.75">
      <c r="A27" s="70"/>
      <c r="B27" s="77"/>
      <c r="C27" s="78"/>
      <c r="E27" s="79"/>
    </row>
    <row r="28" spans="1:5" ht="12.75">
      <c r="A28" s="70"/>
      <c r="B28" s="77"/>
      <c r="C28" s="78"/>
      <c r="E28" s="79"/>
    </row>
    <row r="29" spans="1:5" ht="12.75">
      <c r="A29" s="70"/>
      <c r="B29" s="75" t="s">
        <v>71</v>
      </c>
      <c r="C29" s="78"/>
      <c r="E29" s="79"/>
    </row>
    <row r="30" spans="1:5" ht="12.75">
      <c r="A30" s="70"/>
      <c r="B30" s="77"/>
      <c r="C30" s="78"/>
      <c r="E30" s="79"/>
    </row>
    <row r="31" spans="1:6" ht="12.75">
      <c r="A31" s="85"/>
      <c r="B31" s="81" t="s">
        <v>72</v>
      </c>
      <c r="C31" s="78">
        <f>-(100524910+C16)</f>
        <v>-107677006</v>
      </c>
      <c r="E31" s="79">
        <v>0</v>
      </c>
      <c r="F31" s="42" t="s">
        <v>64</v>
      </c>
    </row>
    <row r="32" spans="1:5" ht="12.75">
      <c r="A32" s="85"/>
      <c r="B32" s="81" t="s">
        <v>117</v>
      </c>
      <c r="C32" s="78">
        <f>-1999900-69984732</f>
        <v>-71984632</v>
      </c>
      <c r="E32" s="79"/>
    </row>
    <row r="33" spans="1:5" ht="12.75">
      <c r="A33" s="70"/>
      <c r="B33" s="81" t="s">
        <v>73</v>
      </c>
      <c r="C33" s="78">
        <f>-C19</f>
        <v>11510</v>
      </c>
      <c r="E33" s="79">
        <v>0</v>
      </c>
    </row>
    <row r="34" spans="1:6" ht="12.75">
      <c r="A34" s="85"/>
      <c r="B34" s="81" t="s">
        <v>118</v>
      </c>
      <c r="C34" s="78">
        <v>2</v>
      </c>
      <c r="E34" s="79">
        <v>0</v>
      </c>
      <c r="F34" s="42" t="s">
        <v>64</v>
      </c>
    </row>
    <row r="35" spans="1:5" ht="12.75">
      <c r="A35" s="70"/>
      <c r="B35" s="77" t="s">
        <v>74</v>
      </c>
      <c r="C35" s="86">
        <f>SUM(C30:C34)</f>
        <v>-179650126</v>
      </c>
      <c r="E35" s="87">
        <f>SUM(E31:E34)</f>
        <v>0</v>
      </c>
    </row>
    <row r="36" spans="1:5" ht="12.75">
      <c r="A36" s="70"/>
      <c r="B36" s="77"/>
      <c r="C36" s="78"/>
      <c r="E36" s="79"/>
    </row>
    <row r="37" spans="1:5" ht="12.75">
      <c r="A37" s="70"/>
      <c r="B37" s="75" t="s">
        <v>75</v>
      </c>
      <c r="C37" s="78"/>
      <c r="E37" s="79"/>
    </row>
    <row r="38" spans="1:3" ht="12.75">
      <c r="A38" s="70"/>
      <c r="B38" s="77"/>
      <c r="C38" s="78"/>
    </row>
    <row r="39" spans="1:5" ht="12.75">
      <c r="A39" s="70"/>
      <c r="B39" s="77" t="s">
        <v>119</v>
      </c>
      <c r="C39" s="78">
        <v>142230900</v>
      </c>
      <c r="E39" s="79">
        <v>0</v>
      </c>
    </row>
    <row r="40" spans="1:5" ht="12.75">
      <c r="A40" s="70"/>
      <c r="B40" s="77" t="s">
        <v>84</v>
      </c>
      <c r="C40" s="78">
        <v>40020</v>
      </c>
      <c r="E40" s="79">
        <v>0</v>
      </c>
    </row>
    <row r="41" spans="2:5" ht="12.75">
      <c r="B41" s="77" t="s">
        <v>91</v>
      </c>
      <c r="C41" s="78">
        <v>25615598</v>
      </c>
      <c r="E41" s="79">
        <v>0</v>
      </c>
    </row>
    <row r="42" spans="1:5" ht="12.75">
      <c r="A42" s="5"/>
      <c r="B42" s="77" t="s">
        <v>76</v>
      </c>
      <c r="C42" s="78">
        <v>6044965</v>
      </c>
      <c r="E42" s="79">
        <v>0</v>
      </c>
    </row>
    <row r="43" spans="1:5" ht="12.75">
      <c r="A43" s="88"/>
      <c r="B43" s="77"/>
      <c r="C43" s="78"/>
      <c r="E43" s="79"/>
    </row>
    <row r="44" spans="2:5" ht="12.75">
      <c r="B44" s="77" t="s">
        <v>83</v>
      </c>
      <c r="C44" s="86">
        <f>SUM(C39:C43)</f>
        <v>173931483</v>
      </c>
      <c r="E44" s="87">
        <f>SUM(E39:E43)</f>
        <v>0</v>
      </c>
    </row>
    <row r="45" spans="2:5" ht="12.75">
      <c r="B45" s="77"/>
      <c r="C45" s="78"/>
      <c r="E45" s="79"/>
    </row>
    <row r="46" spans="2:5" ht="12.75">
      <c r="B46" s="75" t="s">
        <v>120</v>
      </c>
      <c r="C46" s="78">
        <f>C26+C35+C44</f>
        <v>1487325</v>
      </c>
      <c r="E46" s="79">
        <v>0</v>
      </c>
    </row>
    <row r="47" spans="2:5" ht="12.75">
      <c r="B47" s="75" t="s">
        <v>77</v>
      </c>
      <c r="C47" s="78"/>
      <c r="E47" s="79"/>
    </row>
    <row r="48" spans="2:5" ht="12.75">
      <c r="B48" s="75" t="s">
        <v>78</v>
      </c>
      <c r="C48" s="78">
        <v>2</v>
      </c>
      <c r="E48" s="79">
        <v>2</v>
      </c>
    </row>
    <row r="49" spans="2:5" ht="12.75">
      <c r="B49" s="75" t="s">
        <v>121</v>
      </c>
      <c r="C49" s="78"/>
      <c r="E49" s="79"/>
    </row>
    <row r="50" spans="2:5" ht="12.75">
      <c r="B50" s="75" t="s">
        <v>122</v>
      </c>
      <c r="C50" s="86">
        <f>SUM(C46:C49)</f>
        <v>1487327</v>
      </c>
      <c r="E50" s="87">
        <f>SUM(E46:E48)</f>
        <v>2</v>
      </c>
    </row>
    <row r="51" spans="2:5" ht="12.75">
      <c r="B51" s="77"/>
      <c r="C51" s="78"/>
      <c r="E51" s="79"/>
    </row>
    <row r="52" spans="2:5" ht="12.75">
      <c r="B52" s="77" t="s">
        <v>79</v>
      </c>
      <c r="C52" s="78"/>
      <c r="E52" s="79"/>
    </row>
    <row r="53" spans="2:5" ht="12.75">
      <c r="B53" s="77" t="s">
        <v>80</v>
      </c>
      <c r="C53" s="78">
        <f>1016805+470522</f>
        <v>1487327</v>
      </c>
      <c r="E53" s="79">
        <v>2</v>
      </c>
    </row>
    <row r="54" spans="2:5" ht="12.75">
      <c r="B54" s="77"/>
      <c r="C54" s="86">
        <f>SUM(C53:C53)</f>
        <v>1487327</v>
      </c>
      <c r="E54" s="89">
        <f>SUM(E53:E53)</f>
        <v>2</v>
      </c>
    </row>
    <row r="55" spans="2:3" ht="12.75">
      <c r="B55" s="77"/>
      <c r="C55" s="84"/>
    </row>
    <row r="56" spans="2:3" ht="12.75">
      <c r="B56" s="77"/>
      <c r="C56" s="90"/>
    </row>
    <row r="57" spans="2:3" ht="12.75">
      <c r="B57" s="67" t="s">
        <v>60</v>
      </c>
      <c r="C57" s="91"/>
    </row>
    <row r="58" spans="2:3" ht="12.75">
      <c r="B58" s="68" t="s">
        <v>92</v>
      </c>
      <c r="C58" s="92"/>
    </row>
  </sheetData>
  <printOptions/>
  <pageMargins left="0.75" right="0.75" top="0.83" bottom="0.68" header="0.5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3">
      <pane ySplit="1785" topLeftCell="BM1" activePane="bottomLeft" state="split"/>
      <selection pane="topLeft" activeCell="A3" sqref="A1:IV16384"/>
      <selection pane="bottomLeft" activeCell="B8" sqref="B8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43" customWidth="1"/>
    <col min="4" max="4" width="1.28515625" style="43" customWidth="1"/>
    <col min="5" max="5" width="12.140625" style="43" customWidth="1"/>
    <col min="6" max="6" width="1.28515625" style="43" customWidth="1"/>
    <col min="7" max="7" width="12.140625" style="43" customWidth="1"/>
    <col min="8" max="8" width="6.00390625" style="0" customWidth="1"/>
  </cols>
  <sheetData>
    <row r="1" spans="1:7" ht="12.75">
      <c r="A1" s="101" t="s">
        <v>85</v>
      </c>
      <c r="B1" s="101"/>
      <c r="C1" s="101"/>
      <c r="D1" s="101"/>
      <c r="E1" s="101"/>
      <c r="F1" s="101"/>
      <c r="G1" s="101"/>
    </row>
    <row r="2" spans="4:6" ht="12.75">
      <c r="D2" s="45"/>
      <c r="F2" s="45"/>
    </row>
    <row r="3" spans="1:7" ht="12.75">
      <c r="A3" s="102" t="s">
        <v>30</v>
      </c>
      <c r="B3" s="102"/>
      <c r="C3" s="102"/>
      <c r="D3" s="102"/>
      <c r="E3" s="102"/>
      <c r="F3" s="102"/>
      <c r="G3" s="102"/>
    </row>
    <row r="4" spans="1:7" ht="12.75">
      <c r="A4" s="102" t="s">
        <v>106</v>
      </c>
      <c r="B4" s="102"/>
      <c r="C4" s="102"/>
      <c r="D4" s="102"/>
      <c r="E4" s="102"/>
      <c r="F4" s="102"/>
      <c r="G4" s="102"/>
    </row>
    <row r="5" spans="4:6" ht="12.75">
      <c r="D5" s="45"/>
      <c r="F5" s="45"/>
    </row>
    <row r="6" spans="3:7" ht="12.75">
      <c r="C6" s="46"/>
      <c r="D6" s="47"/>
      <c r="E6" s="46"/>
      <c r="F6" s="47"/>
      <c r="G6" s="46"/>
    </row>
    <row r="7" spans="3:7" ht="12.75">
      <c r="C7" s="46"/>
      <c r="D7" s="47"/>
      <c r="E7" s="46" t="s">
        <v>31</v>
      </c>
      <c r="F7" s="47"/>
      <c r="G7" s="46"/>
    </row>
    <row r="8" spans="2:7" ht="12.75">
      <c r="B8" s="9"/>
      <c r="C8" s="48" t="s">
        <v>4</v>
      </c>
      <c r="D8" s="49"/>
      <c r="E8" s="48" t="s">
        <v>32</v>
      </c>
      <c r="F8" s="49"/>
      <c r="G8" s="48" t="s">
        <v>33</v>
      </c>
    </row>
    <row r="9" spans="3:7" ht="12.75">
      <c r="C9" s="72" t="s">
        <v>90</v>
      </c>
      <c r="D9" s="51"/>
      <c r="E9" s="72" t="s">
        <v>90</v>
      </c>
      <c r="F9" s="51"/>
      <c r="G9" s="72" t="s">
        <v>90</v>
      </c>
    </row>
    <row r="10" spans="3:7" ht="12.75">
      <c r="C10" s="50"/>
      <c r="D10" s="51"/>
      <c r="E10" s="50"/>
      <c r="F10" s="51"/>
      <c r="G10" s="50"/>
    </row>
    <row r="11" spans="1:7" ht="12.75">
      <c r="A11" t="s">
        <v>95</v>
      </c>
      <c r="C11" s="50">
        <v>2</v>
      </c>
      <c r="D11" s="51"/>
      <c r="E11" s="50">
        <v>-5375</v>
      </c>
      <c r="F11" s="51"/>
      <c r="G11" s="43">
        <v>-5373</v>
      </c>
    </row>
    <row r="12" spans="3:6" ht="12.75">
      <c r="C12" s="50"/>
      <c r="D12" s="51"/>
      <c r="E12" s="50"/>
      <c r="F12" s="51"/>
    </row>
    <row r="13" spans="1:7" ht="12.75">
      <c r="A13" t="s">
        <v>48</v>
      </c>
      <c r="C13" s="50">
        <v>142230900</v>
      </c>
      <c r="D13" s="51"/>
      <c r="E13" s="50"/>
      <c r="F13" s="51"/>
      <c r="G13" s="43">
        <v>142230900</v>
      </c>
    </row>
    <row r="14" spans="3:6" ht="12.75">
      <c r="C14" s="50"/>
      <c r="D14" s="51"/>
      <c r="E14" s="50"/>
      <c r="F14" s="51"/>
    </row>
    <row r="15" spans="1:7" ht="12.75">
      <c r="A15" t="s">
        <v>96</v>
      </c>
      <c r="C15" s="50">
        <v>0</v>
      </c>
      <c r="D15" s="51"/>
      <c r="E15" s="50">
        <v>12695144</v>
      </c>
      <c r="F15" s="51"/>
      <c r="G15" s="43">
        <v>12695144</v>
      </c>
    </row>
    <row r="16" spans="3:6" ht="12.75">
      <c r="C16" s="50"/>
      <c r="D16" s="51"/>
      <c r="E16" s="50"/>
      <c r="F16" s="51"/>
    </row>
    <row r="17" spans="1:7" ht="12.75">
      <c r="A17" s="13"/>
      <c r="B17" s="13"/>
      <c r="C17" s="53"/>
      <c r="D17" s="53"/>
      <c r="E17" s="53"/>
      <c r="F17" s="53"/>
      <c r="G17" s="52"/>
    </row>
    <row r="18" spans="1:7" ht="12.75">
      <c r="A18" t="s">
        <v>107</v>
      </c>
      <c r="C18" s="52">
        <v>142230902</v>
      </c>
      <c r="D18" s="45"/>
      <c r="E18" s="52">
        <v>12689769</v>
      </c>
      <c r="F18" s="45"/>
      <c r="G18" s="52">
        <v>154920671</v>
      </c>
    </row>
    <row r="20" spans="1:7" ht="12.75">
      <c r="A20" t="s">
        <v>94</v>
      </c>
      <c r="C20" s="50">
        <v>2</v>
      </c>
      <c r="D20" s="51"/>
      <c r="E20" s="50">
        <v>-3100</v>
      </c>
      <c r="F20" s="51"/>
      <c r="G20" s="43">
        <v>-3098</v>
      </c>
    </row>
    <row r="21" spans="3:7" ht="12.75">
      <c r="C21" s="50"/>
      <c r="D21" s="51"/>
      <c r="E21" s="50"/>
      <c r="F21" s="51"/>
      <c r="G21" s="50"/>
    </row>
    <row r="22" spans="1:7" ht="12.75">
      <c r="A22" t="s">
        <v>97</v>
      </c>
      <c r="C22" s="50">
        <v>0</v>
      </c>
      <c r="D22" s="51"/>
      <c r="E22" s="97">
        <v>-2275</v>
      </c>
      <c r="F22" s="51"/>
      <c r="G22" s="43">
        <v>-2275</v>
      </c>
    </row>
    <row r="23" spans="1:7" ht="12.75">
      <c r="A23" s="13"/>
      <c r="B23" s="13"/>
      <c r="C23" s="51"/>
      <c r="D23" s="51"/>
      <c r="E23" s="51"/>
      <c r="F23" s="51"/>
      <c r="G23" s="51"/>
    </row>
    <row r="24" spans="1:7" ht="12.75">
      <c r="A24" t="s">
        <v>108</v>
      </c>
      <c r="C24" s="98">
        <v>2</v>
      </c>
      <c r="E24" s="98">
        <v>-5375</v>
      </c>
      <c r="G24" s="43">
        <v>-5373</v>
      </c>
    </row>
    <row r="25" ht="12.75" customHeight="1" hidden="1"/>
    <row r="26" ht="12.75" customHeight="1" hidden="1"/>
    <row r="27" ht="12.75" customHeight="1" hidden="1"/>
    <row r="29" ht="12.75">
      <c r="A29" t="s">
        <v>98</v>
      </c>
    </row>
    <row r="30" ht="12.75">
      <c r="A30" t="s">
        <v>99</v>
      </c>
    </row>
    <row r="31" ht="12.75">
      <c r="A31" t="s">
        <v>100</v>
      </c>
    </row>
    <row r="33" spans="4:6" ht="12.75">
      <c r="D33" s="45"/>
      <c r="F33" s="45"/>
    </row>
    <row r="34" spans="3:7" ht="12.75">
      <c r="C34" s="46"/>
      <c r="D34" s="47"/>
      <c r="E34" s="46"/>
      <c r="F34" s="47"/>
      <c r="G34" s="46"/>
    </row>
  </sheetData>
  <mergeCells count="3">
    <mergeCell ref="A1:G1"/>
    <mergeCell ref="A3:G3"/>
    <mergeCell ref="A4:G4"/>
  </mergeCells>
  <printOptions/>
  <pageMargins left="0.75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S0055FNY</cp:lastModifiedBy>
  <cp:lastPrinted>2005-02-25T10:13:42Z</cp:lastPrinted>
  <dcterms:created xsi:type="dcterms:W3CDTF">2000-02-25T08:35:32Z</dcterms:created>
  <dcterms:modified xsi:type="dcterms:W3CDTF">2005-02-25T10:22:51Z</dcterms:modified>
  <cp:category/>
  <cp:version/>
  <cp:contentType/>
  <cp:contentStatus/>
</cp:coreProperties>
</file>